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0" windowWidth="14325" windowHeight="8880" activeTab="0"/>
  </bookViews>
  <sheets>
    <sheet name="Erkim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<sst xmlns="http://schemas.openxmlformats.org/spreadsheetml/2006/main" count="69" uniqueCount="59">
  <si>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Értékesítés nettó árbevétele</t>
  </si>
  <si>
    <t>Rendkívüli bevételek</t>
  </si>
  <si>
    <t>Anyagjellegű ráfordítások</t>
  </si>
  <si>
    <t>egyéb</t>
  </si>
  <si>
    <t>Személyi jellegű ráfordítások</t>
  </si>
  <si>
    <t>Egyéb ráfordítások</t>
  </si>
  <si>
    <t>Sor-szám</t>
  </si>
  <si>
    <t>A tétel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</si>
  <si>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</si>
  <si>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</si>
  <si>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</si>
  <si>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</si>
  <si>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</si>
  <si>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</si>
  <si>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</si>
  <si>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</si>
  <si>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</si>
  <si>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</si>
  <si>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</si>
  <si>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</si>
  <si>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I.</t>
  </si>
  <si>
    <t>A</t>
  </si>
  <si>
    <t>B</t>
  </si>
  <si>
    <t>C</t>
  </si>
  <si>
    <t>D</t>
  </si>
  <si>
    <t>KETTŐS KÖNYVVITELT VEZETŐ EGYHÁZI SZERVEZETEK</t>
  </si>
  <si>
    <t>EREDMÉNYKIMUTATÁSA</t>
  </si>
  <si>
    <t>adatok ezer forintban</t>
  </si>
  <si>
    <t>Alaptev.</t>
  </si>
  <si>
    <t>Váll. Tev.</t>
  </si>
  <si>
    <t>Összes</t>
  </si>
  <si>
    <t>Aktivált saját teljesítmények értéke</t>
  </si>
  <si>
    <t>Egyéb bevételek (támogatáson kívül)</t>
  </si>
  <si>
    <t>egyházi</t>
  </si>
  <si>
    <t>központi költségvetési</t>
  </si>
  <si>
    <t>helyi önkormányzati</t>
  </si>
  <si>
    <t>Pénzügyi műveletek bevételei</t>
  </si>
  <si>
    <t>Összes bevétel (1+2+3+4+5+6)</t>
  </si>
  <si>
    <t>Értékcsökkenési leírás</t>
  </si>
  <si>
    <t>Pénzügyi műveletek ráfordításai</t>
  </si>
  <si>
    <t>Rendkívüli ráfordítások</t>
  </si>
  <si>
    <t>Összes ráfordítás (7+8+…+12)</t>
  </si>
  <si>
    <t>Adózás előtti eredmény (A-B)</t>
  </si>
  <si>
    <t>Adófizetési kötelezettség</t>
  </si>
  <si>
    <t>Tárgyévi eredmény (C-I.)</t>
  </si>
  <si>
    <t>2005. tény</t>
  </si>
  <si>
    <t>2006. várható</t>
  </si>
  <si>
    <t>2007. ÉV</t>
  </si>
  <si>
    <t>Felhalmozási kiadások</t>
  </si>
  <si>
    <t>Összesen</t>
  </si>
  <si>
    <t>2007.évi</t>
  </si>
  <si>
    <t>teljesítés</t>
  </si>
  <si>
    <t>eltérés</t>
  </si>
  <si>
    <t xml:space="preserve"> eredeti előirányzat</t>
  </si>
  <si>
    <t>módosított előirányzat</t>
  </si>
  <si>
    <t>2007.évi teljesítés</t>
  </si>
  <si>
    <t>2007. évi előirányzat és teljesítés</t>
  </si>
  <si>
    <r>
      <t>Dátum:</t>
    </r>
    <r>
      <rPr>
        <u val="single"/>
        <sz val="9"/>
        <rFont val="Arial CE"/>
        <family val="2"/>
      </rPr>
      <t>___2008.április 04.______</t>
    </r>
  </si>
  <si>
    <t>Egyéb bevételek (Támogatások)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</si>
</sst>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  <numFmt numFmtId="167" formatCode="#,##0_);\(#,##0\)"/>
    <numFmt numFmtId="168" formatCode="#,##0.0"/>
    <numFmt numFmtId="169" formatCode="#,##0.000"/>
    <numFmt numFmtId="170" formatCode="0.000"/>
    <numFmt numFmtId="171" formatCode="#,##0_ ;\-#,##0\ "/>
    <numFmt numFmtId="172" formatCode="_-* #,##0.000\ _F_t_-;\-* #,##0.000\ _F_t_-;_-* &quot;-&quot;??\ _F_t_-;_-@_-"/>
    <numFmt numFmtId="173" formatCode="_-* #,##0.0000\ _F_t_-;\-* #,##0.0000\ _F_t_-;_-* &quot;-&quot;??\ _F_t_-;_-@_-"/>
    <numFmt numFmtId="174" formatCode="#,##0.00_ ;\-#,##0.00\ "/>
    <numFmt numFmtId="175" formatCode="#,##0.00_);\(#,##0.00\)"/>
    <numFmt numFmtId="176" formatCode="0.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0.E+00"/>
    <numFmt numFmtId="181" formatCode="&quot;H-&quot;0000"/>
    <numFmt numFmtId="182" formatCode="[$-40E]yyyy/\ mmmm\ d\.;@"/>
    <numFmt numFmtId="183" formatCode="[$-40E]yyyy\.\ mmmm\ d\."/>
    <numFmt numFmtId="184" formatCode="#,##0.0000"/>
    <numFmt numFmtId="185" formatCode="#,##0.00000"/>
  </numFmts>
  <fonts count="12">
    <font>
      <sz val="9"/>
      <name val="Arial Narrow"/>
      <family val="0"/>
    </font>
    <font>
      <u val="single"/>
      <sz val="9"/>
      <color indexed="12"/>
      <name val="Arial Narrow"/>
      <family val="0"/>
    </font>
    <font>
      <u val="single"/>
      <sz val="9"/>
      <color indexed="36"/>
      <name val="Arial Narrow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u val="single"/>
      <sz val="9"/>
      <name val="Arial CE"/>
      <family val="2"/>
    </font>
    <font>
      <b/>
      <sz val="9"/>
      <color indexed="6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3" fontId="8" fillId="0" borderId="1" xfId="20" applyNumberFormat="1" applyFont="1" applyBorder="1" applyAlignment="1" applyProtection="1">
      <alignment horizontal="center" vertical="center" wrapText="1"/>
      <protection locked="0"/>
    </xf>
    <xf numFmtId="3" fontId="8" fillId="0" borderId="1" xfId="20" applyNumberFormat="1" applyFont="1" applyBorder="1" applyAlignment="1">
      <alignment horizontal="center" vertical="center" wrapText="1"/>
      <protection/>
    </xf>
    <xf numFmtId="3" fontId="7" fillId="0" borderId="1" xfId="20" applyNumberFormat="1" applyFont="1" applyBorder="1" applyAlignment="1">
      <alignment horizontal="center" vertical="center" wrapText="1"/>
      <protection/>
    </xf>
    <xf numFmtId="3" fontId="7" fillId="2" borderId="1" xfId="20" applyNumberFormat="1" applyFont="1" applyFill="1" applyBorder="1" applyAlignment="1">
      <alignment horizontal="center" vertical="center" wrapText="1"/>
      <protection/>
    </xf>
    <xf numFmtId="3" fontId="8" fillId="0" borderId="1" xfId="20" applyNumberFormat="1" applyFont="1" applyBorder="1" applyAlignment="1" applyProtection="1">
      <alignment horizontal="center" vertical="center" wrapText="1"/>
      <protection/>
    </xf>
    <xf numFmtId="3" fontId="3" fillId="0" borderId="0" xfId="20" applyNumberFormat="1" applyFont="1" applyAlignment="1">
      <alignment horizontal="center" vertical="center" wrapText="1"/>
      <protection/>
    </xf>
    <xf numFmtId="3" fontId="8" fillId="0" borderId="0" xfId="20" applyNumberFormat="1" applyFont="1">
      <alignment horizontal="center" vertical="center" wrapText="1"/>
      <protection/>
    </xf>
    <xf numFmtId="3" fontId="8" fillId="0" borderId="1" xfId="20" applyNumberFormat="1" applyFont="1" applyBorder="1" applyAlignment="1">
      <alignment horizontal="right" vertical="center" wrapText="1"/>
      <protection/>
    </xf>
    <xf numFmtId="3" fontId="8" fillId="0" borderId="1" xfId="20" applyNumberFormat="1" applyFont="1" applyBorder="1" applyAlignment="1">
      <alignment vertical="center" wrapText="1"/>
      <protection/>
    </xf>
    <xf numFmtId="3" fontId="8" fillId="0" borderId="1" xfId="20" applyNumberFormat="1" applyFont="1" applyBorder="1" applyAlignment="1">
      <alignment horizontal="left" vertical="center" wrapText="1" indent="2"/>
      <protection/>
    </xf>
    <xf numFmtId="3" fontId="7" fillId="0" borderId="1" xfId="20" applyNumberFormat="1" applyFont="1" applyBorder="1" applyAlignment="1">
      <alignment horizontal="right" vertical="center" wrapText="1"/>
      <protection/>
    </xf>
    <xf numFmtId="3" fontId="7" fillId="0" borderId="1" xfId="20" applyNumberFormat="1" applyFont="1" applyBorder="1" applyAlignment="1">
      <alignment vertical="center" wrapText="1"/>
      <protection/>
    </xf>
    <xf numFmtId="3" fontId="7" fillId="0" borderId="0" xfId="20" applyNumberFormat="1" applyFont="1">
      <alignment horizontal="center" vertical="center" wrapText="1"/>
      <protection/>
    </xf>
    <xf numFmtId="3" fontId="8" fillId="0" borderId="1" xfId="20" applyNumberFormat="1" applyFont="1" applyBorder="1" applyAlignment="1">
      <alignment horizontal="left" vertical="center" wrapText="1"/>
      <protection/>
    </xf>
    <xf numFmtId="3" fontId="7" fillId="2" borderId="1" xfId="20" applyNumberFormat="1" applyFont="1" applyFill="1" applyBorder="1" applyAlignment="1">
      <alignment horizontal="right" vertical="center" wrapText="1"/>
      <protection/>
    </xf>
    <xf numFmtId="3" fontId="7" fillId="2" borderId="1" xfId="20" applyNumberFormat="1" applyFont="1" applyFill="1" applyBorder="1" applyAlignment="1">
      <alignment horizontal="left" vertical="center" wrapText="1"/>
      <protection/>
    </xf>
    <xf numFmtId="3" fontId="8" fillId="0" borderId="0" xfId="20" applyNumberFormat="1" applyFont="1" applyBorder="1" applyAlignment="1">
      <alignment horizontal="left" vertical="center" wrapText="1"/>
      <protection/>
    </xf>
    <xf numFmtId="3" fontId="8" fillId="0" borderId="0" xfId="20" applyNumberFormat="1" applyFont="1" applyBorder="1" applyAlignment="1">
      <alignment horizontal="center" vertical="center" wrapText="1"/>
      <protection/>
    </xf>
    <xf numFmtId="3" fontId="7" fillId="0" borderId="0" xfId="20" applyNumberFormat="1" applyFont="1">
      <alignment horizontal="center" vertical="center" wrapText="1"/>
      <protection/>
    </xf>
    <xf numFmtId="3" fontId="5" fillId="0" borderId="1" xfId="0" applyNumberFormat="1" applyFont="1" applyBorder="1" applyAlignment="1">
      <alignment horizontal="center" vertical="center" wrapText="1"/>
    </xf>
    <xf numFmtId="3" fontId="7" fillId="0" borderId="2" xfId="20" applyNumberFormat="1" applyFont="1" applyBorder="1" applyAlignment="1">
      <alignment horizontal="center" vertical="center" wrapText="1"/>
      <protection/>
    </xf>
    <xf numFmtId="3" fontId="8" fillId="0" borderId="2" xfId="20" applyNumberFormat="1" applyFont="1" applyBorder="1" applyAlignment="1" applyProtection="1">
      <alignment horizontal="center" vertical="center" wrapText="1"/>
      <protection locked="0"/>
    </xf>
    <xf numFmtId="3" fontId="8" fillId="0" borderId="2" xfId="20" applyNumberFormat="1" applyFont="1" applyBorder="1" applyAlignment="1">
      <alignment horizontal="center" vertical="center" wrapText="1"/>
      <protection/>
    </xf>
    <xf numFmtId="3" fontId="7" fillId="2" borderId="2" xfId="20" applyNumberFormat="1" applyFont="1" applyFill="1" applyBorder="1" applyAlignment="1">
      <alignment horizontal="center" vertical="center" wrapText="1"/>
      <protection/>
    </xf>
    <xf numFmtId="3" fontId="8" fillId="0" borderId="1" xfId="20" applyNumberFormat="1" applyFont="1" applyBorder="1">
      <alignment horizontal="center" vertical="center" wrapText="1"/>
      <protection/>
    </xf>
    <xf numFmtId="3" fontId="8" fillId="0" borderId="3" xfId="20" applyNumberFormat="1" applyFont="1" applyBorder="1">
      <alignment horizontal="center" vertical="center" wrapText="1"/>
      <protection/>
    </xf>
    <xf numFmtId="3" fontId="8" fillId="0" borderId="0" xfId="20" applyNumberFormat="1" applyFont="1" applyBorder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3" fontId="11" fillId="0" borderId="0" xfId="20" applyNumberFormat="1" applyFont="1">
      <alignment horizontal="center" vertical="center" wrapText="1"/>
      <protection/>
    </xf>
    <xf numFmtId="3" fontId="4" fillId="0" borderId="0" xfId="20" applyNumberFormat="1" applyFont="1" applyAlignment="1">
      <alignment horizontal="center" vertical="center" wrapText="1"/>
      <protection/>
    </xf>
    <xf numFmtId="3" fontId="8" fillId="0" borderId="0" xfId="20" applyNumberFormat="1" applyFont="1" applyAlignment="1">
      <alignment horizontal="left" vertical="center" wrapText="1"/>
      <protection/>
    </xf>
    <xf numFmtId="3" fontId="6" fillId="0" borderId="4" xfId="20" applyNumberFormat="1" applyFont="1" applyBorder="1" applyAlignment="1">
      <alignment horizontal="right" vertical="center" wrapText="1"/>
      <protection/>
    </xf>
    <xf numFmtId="3" fontId="7" fillId="0" borderId="3" xfId="20" applyNumberFormat="1" applyFont="1" applyBorder="1" applyAlignment="1">
      <alignment horizontal="center" vertical="center" wrapText="1"/>
      <protection/>
    </xf>
    <xf numFmtId="3" fontId="7" fillId="0" borderId="5" xfId="20" applyNumberFormat="1" applyFont="1" applyBorder="1" applyAlignment="1">
      <alignment horizontal="center" vertical="center" wrapText="1"/>
      <protection/>
    </xf>
    <xf numFmtId="3" fontId="7" fillId="0" borderId="2" xfId="20" applyNumberFormat="1" applyFont="1" applyBorder="1" applyAlignment="1">
      <alignment horizontal="center" vertical="center" wrapText="1"/>
      <protection/>
    </xf>
    <xf numFmtId="3" fontId="7" fillId="0" borderId="6" xfId="20" applyNumberFormat="1" applyFont="1" applyBorder="1" applyAlignment="1">
      <alignment horizontal="center" vertical="center" wrapText="1"/>
      <protection/>
    </xf>
    <xf numFmtId="3" fontId="7" fillId="0" borderId="7" xfId="20" applyNumberFormat="1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al_1997os osztalékkorlát" xfId="19"/>
    <cellStyle name="Normál_zárszámadás_nyomtatni_2004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workbookViewId="0" topLeftCell="B4">
      <selection activeCell="C13" sqref="C13"/>
    </sheetView>
  </sheetViews>
  <sheetFormatPr defaultColWidth="9.59765625" defaultRowHeight="13.5"/>
  <cols>
    <col min="1" max="1" width="4.19921875" style="8" hidden="1" customWidth="1"/>
    <col min="2" max="2" width="8.3984375" style="8" customWidth="1"/>
    <col min="3" max="3" width="43" style="8" bestFit="1" customWidth="1"/>
    <col min="4" max="4" width="0.19921875" style="8" customWidth="1"/>
    <col min="5" max="5" width="6" style="8" hidden="1" customWidth="1"/>
    <col min="6" max="7" width="10.3984375" style="8" hidden="1" customWidth="1"/>
    <col min="8" max="8" width="7.19921875" style="8" hidden="1" customWidth="1"/>
    <col min="9" max="9" width="10.3984375" style="8" hidden="1" customWidth="1"/>
    <col min="10" max="10" width="13.59765625" style="8" bestFit="1" customWidth="1"/>
    <col min="11" max="11" width="0.59765625" style="8" hidden="1" customWidth="1"/>
    <col min="12" max="12" width="4.3984375" style="8" hidden="1" customWidth="1"/>
    <col min="13" max="13" width="14.796875" style="8" hidden="1" customWidth="1"/>
    <col min="14" max="14" width="14.19921875" style="8" customWidth="1"/>
    <col min="15" max="15" width="15" style="8" customWidth="1"/>
    <col min="16" max="16" width="17.3984375" style="26" customWidth="1"/>
    <col min="17" max="16384" width="12.796875" style="8" customWidth="1"/>
  </cols>
  <sheetData>
    <row r="1" spans="2:16" ht="12.75">
      <c r="B1" s="7"/>
      <c r="C1" s="7"/>
      <c r="P1" s="28"/>
    </row>
    <row r="2" ht="12">
      <c r="P2" s="28"/>
    </row>
    <row r="3" spans="2:16" ht="18" customHeight="1">
      <c r="B3" s="31" t="s">
        <v>25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8" customHeight="1">
      <c r="B4" s="31" t="s">
        <v>26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ht="16.5" customHeight="1">
      <c r="B5" s="31" t="s">
        <v>47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ht="1.5" customHeight="1">
      <c r="P6" s="28"/>
    </row>
    <row r="7" spans="3:16" ht="8.25" customHeight="1">
      <c r="C7" s="33" t="s">
        <v>27</v>
      </c>
      <c r="D7" s="33"/>
      <c r="P7" s="28"/>
    </row>
    <row r="8" spans="2:16" ht="36.75" customHeight="1">
      <c r="B8" s="34" t="s">
        <v>6</v>
      </c>
      <c r="C8" s="34" t="s">
        <v>7</v>
      </c>
      <c r="D8" s="36" t="s">
        <v>45</v>
      </c>
      <c r="E8" s="37"/>
      <c r="F8" s="38"/>
      <c r="G8" s="36" t="s">
        <v>46</v>
      </c>
      <c r="H8" s="37"/>
      <c r="I8" s="38"/>
      <c r="J8" s="29" t="s">
        <v>50</v>
      </c>
      <c r="K8" s="21" t="s">
        <v>50</v>
      </c>
      <c r="L8" s="21" t="s">
        <v>55</v>
      </c>
      <c r="M8" s="21" t="s">
        <v>56</v>
      </c>
      <c r="N8" s="21" t="s">
        <v>50</v>
      </c>
      <c r="O8" s="21" t="s">
        <v>55</v>
      </c>
      <c r="P8" s="21" t="s">
        <v>56</v>
      </c>
    </row>
    <row r="9" spans="2:16" ht="39" customHeight="1">
      <c r="B9" s="35"/>
      <c r="C9" s="35"/>
      <c r="D9" s="4" t="s">
        <v>28</v>
      </c>
      <c r="E9" s="4" t="s">
        <v>29</v>
      </c>
      <c r="F9" s="4" t="s">
        <v>30</v>
      </c>
      <c r="G9" s="4" t="s">
        <v>28</v>
      </c>
      <c r="H9" s="4" t="s">
        <v>29</v>
      </c>
      <c r="I9" s="4" t="s">
        <v>30</v>
      </c>
      <c r="J9" s="1" t="s">
        <v>53</v>
      </c>
      <c r="K9" s="1" t="s">
        <v>54</v>
      </c>
      <c r="L9" s="1" t="s">
        <v>51</v>
      </c>
      <c r="M9" s="21" t="s">
        <v>52</v>
      </c>
      <c r="N9" s="1" t="s">
        <v>54</v>
      </c>
      <c r="O9" s="1" t="s">
        <v>51</v>
      </c>
      <c r="P9" s="21" t="s">
        <v>52</v>
      </c>
    </row>
    <row r="10" spans="2:16" ht="13.5" customHeight="1">
      <c r="B10" s="9" t="s">
        <v>8</v>
      </c>
      <c r="C10" s="10" t="s">
        <v>0</v>
      </c>
      <c r="D10" s="2"/>
      <c r="E10" s="2"/>
      <c r="F10" s="3"/>
      <c r="G10" s="2"/>
      <c r="H10" s="2"/>
      <c r="I10" s="6"/>
      <c r="J10" s="2">
        <v>464079</v>
      </c>
      <c r="K10" s="2" t="e">
        <f>#REF!+#REF!</f>
        <v>#REF!</v>
      </c>
      <c r="L10" s="2" t="e">
        <f>#REF!</f>
        <v>#REF!</v>
      </c>
      <c r="M10" s="3" t="e">
        <f aca="true" t="shared" si="0" ref="M10:M19">SUM(K10:L10)</f>
        <v>#REF!</v>
      </c>
      <c r="N10" s="2">
        <v>464079</v>
      </c>
      <c r="O10" s="23">
        <v>444176</v>
      </c>
      <c r="P10" s="26">
        <f>O10-N10</f>
        <v>-19903</v>
      </c>
    </row>
    <row r="11" spans="2:16" ht="13.5" customHeight="1">
      <c r="B11" s="9" t="s">
        <v>9</v>
      </c>
      <c r="C11" s="10" t="s">
        <v>31</v>
      </c>
      <c r="D11" s="2"/>
      <c r="E11" s="2"/>
      <c r="F11" s="3"/>
      <c r="G11" s="2"/>
      <c r="H11" s="2"/>
      <c r="I11" s="3"/>
      <c r="J11" s="2"/>
      <c r="K11" s="2"/>
      <c r="L11" s="2"/>
      <c r="M11" s="3">
        <f t="shared" si="0"/>
        <v>0</v>
      </c>
      <c r="N11" s="2"/>
      <c r="O11" s="23"/>
      <c r="P11" s="26">
        <f aca="true" t="shared" si="1" ref="P11:P32">O11-N11</f>
        <v>0</v>
      </c>
    </row>
    <row r="12" spans="2:16" ht="13.5" customHeight="1">
      <c r="B12" s="9" t="s">
        <v>10</v>
      </c>
      <c r="C12" s="10" t="s">
        <v>32</v>
      </c>
      <c r="D12" s="2"/>
      <c r="E12" s="2"/>
      <c r="F12" s="3"/>
      <c r="G12" s="2"/>
      <c r="H12" s="2"/>
      <c r="I12" s="3"/>
      <c r="J12" s="2">
        <v>25999</v>
      </c>
      <c r="K12" s="2" t="e">
        <f>#REF!</f>
        <v>#REF!</v>
      </c>
      <c r="L12" s="2" t="e">
        <f>#REF!</f>
        <v>#REF!</v>
      </c>
      <c r="M12" s="3" t="e">
        <f t="shared" si="0"/>
        <v>#REF!</v>
      </c>
      <c r="N12" s="2">
        <v>25999</v>
      </c>
      <c r="O12" s="23">
        <v>29268</v>
      </c>
      <c r="P12" s="26">
        <f t="shared" si="1"/>
        <v>3269</v>
      </c>
    </row>
    <row r="13" spans="2:16" ht="13.5" customHeight="1">
      <c r="B13" s="9" t="s">
        <v>11</v>
      </c>
      <c r="C13" s="10" t="s">
        <v>58</v>
      </c>
      <c r="D13" s="3"/>
      <c r="E13" s="3"/>
      <c r="F13" s="3"/>
      <c r="G13" s="3"/>
      <c r="H13" s="3"/>
      <c r="I13" s="3"/>
      <c r="J13" s="3">
        <f>SUM(J14:J17)</f>
        <v>917981</v>
      </c>
      <c r="K13" s="3" t="e">
        <f>SUM(K14:K17)</f>
        <v>#REF!</v>
      </c>
      <c r="L13" s="3" t="e">
        <f>#REF!</f>
        <v>#REF!</v>
      </c>
      <c r="M13" s="3" t="e">
        <f t="shared" si="0"/>
        <v>#REF!</v>
      </c>
      <c r="N13" s="3">
        <f>SUM(N14:N17)</f>
        <v>917981</v>
      </c>
      <c r="O13" s="24">
        <f>SUM(O14:O17)</f>
        <v>993536</v>
      </c>
      <c r="P13" s="26">
        <f t="shared" si="1"/>
        <v>75555</v>
      </c>
    </row>
    <row r="14" spans="2:16" ht="13.5" customHeight="1">
      <c r="B14" s="9"/>
      <c r="C14" s="11" t="s">
        <v>33</v>
      </c>
      <c r="D14" s="2"/>
      <c r="E14" s="2"/>
      <c r="F14" s="3"/>
      <c r="G14" s="2"/>
      <c r="H14" s="2"/>
      <c r="I14" s="3"/>
      <c r="J14" s="2">
        <v>624</v>
      </c>
      <c r="K14" s="2" t="e">
        <f>#REF!+#REF!+#REF!+#REF!+#REF!</f>
        <v>#REF!</v>
      </c>
      <c r="L14" s="2" t="e">
        <f>#REF!</f>
        <v>#REF!</v>
      </c>
      <c r="M14" s="3" t="e">
        <f t="shared" si="0"/>
        <v>#REF!</v>
      </c>
      <c r="N14" s="2">
        <v>624</v>
      </c>
      <c r="O14" s="23">
        <v>624</v>
      </c>
      <c r="P14" s="26">
        <f t="shared" si="1"/>
        <v>0</v>
      </c>
    </row>
    <row r="15" spans="2:16" ht="13.5" customHeight="1">
      <c r="B15" s="9"/>
      <c r="C15" s="11" t="s">
        <v>34</v>
      </c>
      <c r="D15" s="2"/>
      <c r="E15" s="2"/>
      <c r="F15" s="3"/>
      <c r="G15" s="2"/>
      <c r="H15" s="2"/>
      <c r="I15" s="3"/>
      <c r="J15" s="2">
        <v>865969</v>
      </c>
      <c r="K15" s="2" t="e">
        <f>#REF!+#REF!</f>
        <v>#REF!</v>
      </c>
      <c r="L15" s="2" t="e">
        <f>#REF!</f>
        <v>#REF!</v>
      </c>
      <c r="M15" s="3" t="e">
        <f t="shared" si="0"/>
        <v>#REF!</v>
      </c>
      <c r="N15" s="2">
        <v>865969</v>
      </c>
      <c r="O15" s="23">
        <v>946101</v>
      </c>
      <c r="P15" s="26">
        <f t="shared" si="1"/>
        <v>80132</v>
      </c>
    </row>
    <row r="16" spans="2:16" ht="13.5" customHeight="1">
      <c r="B16" s="9"/>
      <c r="C16" s="11" t="s">
        <v>35</v>
      </c>
      <c r="D16" s="2"/>
      <c r="E16" s="2"/>
      <c r="F16" s="3"/>
      <c r="G16" s="2"/>
      <c r="H16" s="2"/>
      <c r="I16" s="3"/>
      <c r="J16" s="2">
        <v>5500</v>
      </c>
      <c r="K16" s="2" t="e">
        <f>#REF!+#REF!+#REF!</f>
        <v>#REF!</v>
      </c>
      <c r="L16" s="2" t="e">
        <f>#REF!</f>
        <v>#REF!</v>
      </c>
      <c r="M16" s="3" t="e">
        <f t="shared" si="0"/>
        <v>#REF!</v>
      </c>
      <c r="N16" s="2">
        <v>5500</v>
      </c>
      <c r="O16" s="23">
        <v>6854</v>
      </c>
      <c r="P16" s="26">
        <f t="shared" si="1"/>
        <v>1354</v>
      </c>
    </row>
    <row r="17" spans="2:16" ht="13.5" customHeight="1">
      <c r="B17" s="9"/>
      <c r="C17" s="11" t="s">
        <v>3</v>
      </c>
      <c r="D17" s="2"/>
      <c r="E17" s="2"/>
      <c r="F17" s="3"/>
      <c r="G17" s="2"/>
      <c r="H17" s="2"/>
      <c r="I17" s="3"/>
      <c r="J17" s="2">
        <v>45888</v>
      </c>
      <c r="K17" s="2" t="e">
        <f>#REF!+#REF!+#REF!+#REF!+#REF!</f>
        <v>#REF!</v>
      </c>
      <c r="L17" s="2" t="e">
        <f>L13-L14-L15-L16</f>
        <v>#REF!</v>
      </c>
      <c r="M17" s="3" t="e">
        <f t="shared" si="0"/>
        <v>#REF!</v>
      </c>
      <c r="N17" s="2">
        <v>45888</v>
      </c>
      <c r="O17" s="23">
        <v>39957</v>
      </c>
      <c r="P17" s="26">
        <f t="shared" si="1"/>
        <v>-5931</v>
      </c>
    </row>
    <row r="18" spans="2:16" ht="13.5" customHeight="1">
      <c r="B18" s="9" t="s">
        <v>12</v>
      </c>
      <c r="C18" s="10" t="s">
        <v>36</v>
      </c>
      <c r="D18" s="2"/>
      <c r="E18" s="2"/>
      <c r="F18" s="3"/>
      <c r="G18" s="2"/>
      <c r="H18" s="2"/>
      <c r="I18" s="3"/>
      <c r="J18" s="2">
        <v>15000</v>
      </c>
      <c r="K18" s="2" t="e">
        <f>#REF!</f>
        <v>#REF!</v>
      </c>
      <c r="L18" s="2" t="e">
        <f>#REF!</f>
        <v>#REF!</v>
      </c>
      <c r="M18" s="3" t="e">
        <f t="shared" si="0"/>
        <v>#REF!</v>
      </c>
      <c r="N18" s="2">
        <v>15000</v>
      </c>
      <c r="O18" s="23">
        <v>30479</v>
      </c>
      <c r="P18" s="26">
        <f t="shared" si="1"/>
        <v>15479</v>
      </c>
    </row>
    <row r="19" spans="2:16" ht="13.5" customHeight="1">
      <c r="B19" s="9" t="s">
        <v>13</v>
      </c>
      <c r="C19" s="10" t="s">
        <v>1</v>
      </c>
      <c r="D19" s="2"/>
      <c r="E19" s="2"/>
      <c r="F19" s="3"/>
      <c r="G19" s="2"/>
      <c r="I19" s="3"/>
      <c r="J19" s="2">
        <v>0</v>
      </c>
      <c r="K19" s="2" t="e">
        <f>#REF!</f>
        <v>#REF!</v>
      </c>
      <c r="L19" s="2" t="e">
        <f>#REF!</f>
        <v>#REF!</v>
      </c>
      <c r="M19" s="3" t="e">
        <f t="shared" si="0"/>
        <v>#REF!</v>
      </c>
      <c r="N19" s="2">
        <v>0</v>
      </c>
      <c r="O19" s="23">
        <v>3543</v>
      </c>
      <c r="P19" s="26">
        <f t="shared" si="1"/>
        <v>3543</v>
      </c>
    </row>
    <row r="20" spans="2:17" s="14" customFormat="1" ht="13.5" customHeight="1">
      <c r="B20" s="12" t="s">
        <v>21</v>
      </c>
      <c r="C20" s="13" t="s">
        <v>37</v>
      </c>
      <c r="D20" s="4"/>
      <c r="E20" s="4"/>
      <c r="F20" s="4"/>
      <c r="G20" s="4"/>
      <c r="H20" s="4"/>
      <c r="I20" s="4"/>
      <c r="J20" s="4">
        <f>J10+J11+J12+J13+J18+J19</f>
        <v>1423059</v>
      </c>
      <c r="K20" s="4" t="e">
        <f>K10+K11+K12+K13+K18+K19+1</f>
        <v>#REF!</v>
      </c>
      <c r="L20" s="4" t="e">
        <f>L10+L11+L12+L13+L18+L19</f>
        <v>#REF!</v>
      </c>
      <c r="M20" s="4" t="e">
        <f>M10+M11+M12+M13+M18+M19+1</f>
        <v>#REF!</v>
      </c>
      <c r="N20" s="4">
        <f>N10+N11+N12+N13+N18+N19</f>
        <v>1423059</v>
      </c>
      <c r="O20" s="4">
        <f>O10+O11+O12+O13+O18+O19</f>
        <v>1501002</v>
      </c>
      <c r="P20" s="26">
        <f t="shared" si="1"/>
        <v>77943</v>
      </c>
      <c r="Q20" s="30"/>
    </row>
    <row r="21" spans="2:16" ht="13.5" customHeight="1">
      <c r="B21" s="9" t="s">
        <v>14</v>
      </c>
      <c r="C21" s="10" t="s">
        <v>2</v>
      </c>
      <c r="D21" s="2"/>
      <c r="E21" s="2"/>
      <c r="F21" s="3"/>
      <c r="G21" s="2"/>
      <c r="H21" s="2"/>
      <c r="I21" s="3"/>
      <c r="J21" s="2">
        <v>238532</v>
      </c>
      <c r="K21" s="2" t="e">
        <f>#REF!+#REF!+#REF!+#REF!</f>
        <v>#REF!</v>
      </c>
      <c r="L21" s="2"/>
      <c r="M21" s="3" t="e">
        <f>SUM(K21:L21)</f>
        <v>#REF!</v>
      </c>
      <c r="N21" s="2">
        <v>238532</v>
      </c>
      <c r="O21" s="23">
        <v>214634</v>
      </c>
      <c r="P21" s="26">
        <f t="shared" si="1"/>
        <v>-23898</v>
      </c>
    </row>
    <row r="22" spans="2:16" ht="13.5" customHeight="1">
      <c r="B22" s="9" t="s">
        <v>15</v>
      </c>
      <c r="C22" s="15" t="s">
        <v>4</v>
      </c>
      <c r="D22" s="2"/>
      <c r="E22" s="2"/>
      <c r="F22" s="3"/>
      <c r="G22" s="2"/>
      <c r="H22" s="2"/>
      <c r="I22" s="3"/>
      <c r="J22" s="2">
        <v>852612</v>
      </c>
      <c r="K22" s="2" t="e">
        <f>#REF!-#REF!</f>
        <v>#REF!</v>
      </c>
      <c r="L22" s="2" t="e">
        <f>#REF!</f>
        <v>#REF!</v>
      </c>
      <c r="M22" s="3" t="e">
        <f>SUM(K22:L22)</f>
        <v>#REF!</v>
      </c>
      <c r="N22" s="2">
        <v>852612</v>
      </c>
      <c r="O22" s="23">
        <v>865198</v>
      </c>
      <c r="P22" s="26">
        <f t="shared" si="1"/>
        <v>12586</v>
      </c>
    </row>
    <row r="23" spans="2:16" ht="13.5" customHeight="1">
      <c r="B23" s="9" t="s">
        <v>16</v>
      </c>
      <c r="C23" s="10" t="s">
        <v>38</v>
      </c>
      <c r="D23" s="2"/>
      <c r="F23" s="3"/>
      <c r="G23" s="2"/>
      <c r="I23" s="3"/>
      <c r="J23" s="2">
        <v>103087</v>
      </c>
      <c r="K23" s="2" t="e">
        <f>#REF!</f>
        <v>#REF!</v>
      </c>
      <c r="M23" s="3" t="e">
        <f>SUM(K23:K23)</f>
        <v>#REF!</v>
      </c>
      <c r="N23" s="2">
        <v>103087</v>
      </c>
      <c r="O23" s="23">
        <v>104015</v>
      </c>
      <c r="P23" s="26">
        <f t="shared" si="1"/>
        <v>928</v>
      </c>
    </row>
    <row r="24" spans="2:16" ht="13.5" customHeight="1">
      <c r="B24" s="9" t="s">
        <v>17</v>
      </c>
      <c r="C24" s="10" t="s">
        <v>5</v>
      </c>
      <c r="D24" s="2"/>
      <c r="E24" s="2"/>
      <c r="F24" s="3"/>
      <c r="G24" s="2"/>
      <c r="H24" s="2"/>
      <c r="I24" s="3"/>
      <c r="J24" s="2">
        <v>329715</v>
      </c>
      <c r="K24" s="2" t="e">
        <f>#REF!+#REF!+#REF!</f>
        <v>#REF!</v>
      </c>
      <c r="L24" s="2" t="e">
        <f>#REF!+#REF!</f>
        <v>#REF!</v>
      </c>
      <c r="M24" s="3" t="e">
        <f>SUM(K24:L24)</f>
        <v>#REF!</v>
      </c>
      <c r="N24" s="2">
        <v>329715</v>
      </c>
      <c r="O24" s="23">
        <v>309608</v>
      </c>
      <c r="P24" s="26">
        <f t="shared" si="1"/>
        <v>-20107</v>
      </c>
    </row>
    <row r="25" spans="2:16" ht="13.5" customHeight="1">
      <c r="B25" s="9" t="s">
        <v>18</v>
      </c>
      <c r="C25" s="10" t="s">
        <v>39</v>
      </c>
      <c r="D25" s="2"/>
      <c r="E25" s="2"/>
      <c r="F25" s="3"/>
      <c r="G25" s="2"/>
      <c r="H25" s="2"/>
      <c r="I25" s="3"/>
      <c r="J25" s="2">
        <v>0</v>
      </c>
      <c r="K25" s="2" t="e">
        <f>#REF!</f>
        <v>#REF!</v>
      </c>
      <c r="L25" s="2" t="e">
        <f>#REF!</f>
        <v>#REF!</v>
      </c>
      <c r="M25" s="3" t="e">
        <f>SUM(K25:L25)</f>
        <v>#REF!</v>
      </c>
      <c r="N25" s="2">
        <v>0</v>
      </c>
      <c r="O25" s="23">
        <v>353</v>
      </c>
      <c r="P25" s="26">
        <f t="shared" si="1"/>
        <v>353</v>
      </c>
    </row>
    <row r="26" spans="2:16" ht="13.5" customHeight="1">
      <c r="B26" s="9" t="s">
        <v>19</v>
      </c>
      <c r="C26" s="10" t="s">
        <v>40</v>
      </c>
      <c r="D26" s="2"/>
      <c r="E26" s="2"/>
      <c r="F26" s="3"/>
      <c r="G26" s="2"/>
      <c r="H26" s="2"/>
      <c r="I26" s="3"/>
      <c r="J26" s="2">
        <v>2200</v>
      </c>
      <c r="K26" s="2" t="e">
        <f>#REF!</f>
        <v>#REF!</v>
      </c>
      <c r="L26" s="2" t="e">
        <f>#REF!</f>
        <v>#REF!</v>
      </c>
      <c r="M26" s="3" t="e">
        <f>SUM(K26:L26)</f>
        <v>#REF!</v>
      </c>
      <c r="N26" s="2">
        <v>2200</v>
      </c>
      <c r="O26" s="23">
        <v>3812</v>
      </c>
      <c r="P26" s="26">
        <f t="shared" si="1"/>
        <v>1612</v>
      </c>
    </row>
    <row r="27" spans="2:16" s="14" customFormat="1" ht="13.5" customHeight="1">
      <c r="B27" s="12" t="s">
        <v>22</v>
      </c>
      <c r="C27" s="13" t="s">
        <v>41</v>
      </c>
      <c r="D27" s="4"/>
      <c r="E27" s="4"/>
      <c r="F27" s="4"/>
      <c r="G27" s="4"/>
      <c r="H27" s="4"/>
      <c r="I27" s="4"/>
      <c r="J27" s="4">
        <f aca="true" t="shared" si="2" ref="J27:O27">SUM(J21:J26)</f>
        <v>1526146</v>
      </c>
      <c r="K27" s="4" t="e">
        <f t="shared" si="2"/>
        <v>#REF!</v>
      </c>
      <c r="L27" s="4" t="e">
        <f t="shared" si="2"/>
        <v>#REF!</v>
      </c>
      <c r="M27" s="4" t="e">
        <f t="shared" si="2"/>
        <v>#REF!</v>
      </c>
      <c r="N27" s="4">
        <f t="shared" si="2"/>
        <v>1526146</v>
      </c>
      <c r="O27" s="22">
        <f t="shared" si="2"/>
        <v>1497620</v>
      </c>
      <c r="P27" s="26">
        <f t="shared" si="1"/>
        <v>-28526</v>
      </c>
    </row>
    <row r="28" spans="2:16" s="14" customFormat="1" ht="13.5" customHeight="1">
      <c r="B28" s="12" t="s">
        <v>23</v>
      </c>
      <c r="C28" s="13" t="s">
        <v>42</v>
      </c>
      <c r="D28" s="4"/>
      <c r="E28" s="4"/>
      <c r="F28" s="4"/>
      <c r="G28" s="4"/>
      <c r="H28" s="4"/>
      <c r="I28" s="4"/>
      <c r="J28" s="4">
        <f aca="true" t="shared" si="3" ref="J28:O28">J20-J27</f>
        <v>-103087</v>
      </c>
      <c r="K28" s="4" t="e">
        <f t="shared" si="3"/>
        <v>#REF!</v>
      </c>
      <c r="L28" s="4" t="e">
        <f t="shared" si="3"/>
        <v>#REF!</v>
      </c>
      <c r="M28" s="4" t="e">
        <f t="shared" si="3"/>
        <v>#REF!</v>
      </c>
      <c r="N28" s="4">
        <f t="shared" si="3"/>
        <v>-103087</v>
      </c>
      <c r="O28" s="22">
        <f t="shared" si="3"/>
        <v>3382</v>
      </c>
      <c r="P28" s="26">
        <f t="shared" si="1"/>
        <v>106469</v>
      </c>
    </row>
    <row r="29" spans="2:16" ht="13.5" customHeight="1">
      <c r="B29" s="9" t="s">
        <v>20</v>
      </c>
      <c r="C29" s="10" t="s">
        <v>43</v>
      </c>
      <c r="D29" s="2"/>
      <c r="E29" s="2"/>
      <c r="F29" s="3"/>
      <c r="G29" s="2"/>
      <c r="H29" s="2"/>
      <c r="I29" s="3"/>
      <c r="J29" s="2"/>
      <c r="K29" s="2"/>
      <c r="L29" s="2"/>
      <c r="M29" s="3">
        <f>SUM(K29:L29)</f>
        <v>0</v>
      </c>
      <c r="N29" s="2"/>
      <c r="O29" s="23"/>
      <c r="P29" s="26">
        <f t="shared" si="1"/>
        <v>0</v>
      </c>
    </row>
    <row r="30" spans="2:16" s="14" customFormat="1" ht="13.5" customHeight="1">
      <c r="B30" s="16" t="s">
        <v>24</v>
      </c>
      <c r="C30" s="17" t="s">
        <v>44</v>
      </c>
      <c r="D30" s="5"/>
      <c r="E30" s="5"/>
      <c r="F30" s="5"/>
      <c r="G30" s="5"/>
      <c r="H30" s="5"/>
      <c r="I30" s="5"/>
      <c r="J30" s="5">
        <f aca="true" t="shared" si="4" ref="J30:O30">J28-J29</f>
        <v>-103087</v>
      </c>
      <c r="K30" s="5" t="e">
        <f t="shared" si="4"/>
        <v>#REF!</v>
      </c>
      <c r="L30" s="5" t="e">
        <f t="shared" si="4"/>
        <v>#REF!</v>
      </c>
      <c r="M30" s="5" t="e">
        <f t="shared" si="4"/>
        <v>#REF!</v>
      </c>
      <c r="N30" s="5">
        <f t="shared" si="4"/>
        <v>-103087</v>
      </c>
      <c r="O30" s="25">
        <f t="shared" si="4"/>
        <v>3382</v>
      </c>
      <c r="P30" s="26">
        <f t="shared" si="1"/>
        <v>106469</v>
      </c>
    </row>
    <row r="31" spans="2:16" ht="13.5" customHeight="1">
      <c r="B31" s="18"/>
      <c r="C31" s="18" t="s">
        <v>48</v>
      </c>
      <c r="D31" s="19"/>
      <c r="E31" s="19"/>
      <c r="F31" s="19"/>
      <c r="G31" s="19"/>
      <c r="H31" s="19"/>
      <c r="I31" s="19"/>
      <c r="J31" s="19">
        <v>0</v>
      </c>
      <c r="K31" s="8" t="e">
        <f>#REF!*-1</f>
        <v>#REF!</v>
      </c>
      <c r="L31" s="8">
        <v>0</v>
      </c>
      <c r="M31" s="8" t="e">
        <f>K31+L31</f>
        <v>#REF!</v>
      </c>
      <c r="N31" s="8">
        <v>0</v>
      </c>
      <c r="O31" s="8">
        <v>10905</v>
      </c>
      <c r="P31" s="26">
        <f t="shared" si="1"/>
        <v>10905</v>
      </c>
    </row>
    <row r="32" spans="3:16" ht="12">
      <c r="C32" s="20" t="s">
        <v>49</v>
      </c>
      <c r="D32" s="20"/>
      <c r="E32" s="20"/>
      <c r="F32" s="20"/>
      <c r="G32" s="20"/>
      <c r="H32" s="20"/>
      <c r="I32" s="20"/>
      <c r="J32" s="20">
        <f aca="true" t="shared" si="5" ref="J32:O32">J30+J31</f>
        <v>-103087</v>
      </c>
      <c r="K32" s="20" t="e">
        <f t="shared" si="5"/>
        <v>#REF!</v>
      </c>
      <c r="L32" s="20" t="e">
        <f t="shared" si="5"/>
        <v>#REF!</v>
      </c>
      <c r="M32" s="20" t="e">
        <f t="shared" si="5"/>
        <v>#REF!</v>
      </c>
      <c r="N32" s="20">
        <f t="shared" si="5"/>
        <v>-103087</v>
      </c>
      <c r="O32" s="20">
        <f t="shared" si="5"/>
        <v>14287</v>
      </c>
      <c r="P32" s="26">
        <f t="shared" si="1"/>
        <v>117374</v>
      </c>
    </row>
    <row r="33" ht="12">
      <c r="P33" s="27"/>
    </row>
    <row r="34" spans="2:16" ht="24" customHeight="1">
      <c r="B34" s="32" t="s">
        <v>57</v>
      </c>
      <c r="C34" s="32"/>
      <c r="I34" s="32"/>
      <c r="J34" s="32"/>
      <c r="P34" s="28"/>
    </row>
    <row r="35" ht="12">
      <c r="P35" s="28"/>
    </row>
    <row r="36" ht="12">
      <c r="P36" s="28"/>
    </row>
    <row r="37" ht="12">
      <c r="P37" s="28"/>
    </row>
    <row r="38" ht="12">
      <c r="P38" s="28"/>
    </row>
    <row r="39" ht="12">
      <c r="P39" s="28"/>
    </row>
    <row r="40" ht="12">
      <c r="P40" s="28"/>
    </row>
    <row r="41" ht="12">
      <c r="P41" s="28"/>
    </row>
    <row r="42" ht="12">
      <c r="P42" s="28"/>
    </row>
    <row r="43" ht="12">
      <c r="P43" s="28"/>
    </row>
    <row r="44" ht="12">
      <c r="P44" s="28"/>
    </row>
    <row r="45" ht="12">
      <c r="P45" s="28"/>
    </row>
    <row r="46" ht="12">
      <c r="P46" s="28"/>
    </row>
    <row r="47" ht="12">
      <c r="P47" s="28"/>
    </row>
    <row r="48" ht="12">
      <c r="P48" s="28"/>
    </row>
    <row r="49" ht="12">
      <c r="P49" s="28"/>
    </row>
    <row r="50" ht="12">
      <c r="P50" s="28"/>
    </row>
    <row r="51" ht="12">
      <c r="P51" s="28"/>
    </row>
    <row r="52" ht="12">
      <c r="P52" s="28"/>
    </row>
    <row r="53" ht="12">
      <c r="P53" s="28"/>
    </row>
    <row r="54" ht="12">
      <c r="P54" s="28"/>
    </row>
    <row r="55" ht="12">
      <c r="P55" s="28"/>
    </row>
    <row r="56" ht="12">
      <c r="P56" s="28"/>
    </row>
    <row r="57" ht="12">
      <c r="P57" s="28"/>
    </row>
    <row r="58" ht="12">
      <c r="P58" s="28"/>
    </row>
    <row r="59" ht="12">
      <c r="P59" s="28"/>
    </row>
    <row r="60" ht="12">
      <c r="P60" s="28"/>
    </row>
    <row r="61" ht="12">
      <c r="P61" s="28"/>
    </row>
    <row r="62" ht="12">
      <c r="P62" s="28"/>
    </row>
    <row r="63" ht="12">
      <c r="P63" s="28"/>
    </row>
    <row r="64" ht="12">
      <c r="P64" s="28"/>
    </row>
    <row r="65" ht="12">
      <c r="P65" s="28"/>
    </row>
  </sheetData>
  <sheetProtection/>
  <mergeCells count="10">
    <mergeCell ref="B3:P3"/>
    <mergeCell ref="B4:P4"/>
    <mergeCell ref="B5:P5"/>
    <mergeCell ref="I34:J34"/>
    <mergeCell ref="B34:C34"/>
    <mergeCell ref="C7:D7"/>
    <mergeCell ref="B8:B9"/>
    <mergeCell ref="D8:F8"/>
    <mergeCell ref="G8:I8"/>
    <mergeCell ref="C8:C9"/>
  </mergeCells>
  <printOptions horizontalCentered="1"/>
  <pageMargins left="0.7874015748031497" right="0.7874015748031497" top="0.6299212598425197" bottom="0.4724409448818898" header="0.1968503937007874" footer="0.2362204724409449"/>
  <pageSetup horizontalDpi="600" verticalDpi="600" orientation="landscape" paperSize="9" r:id="rId1"/>
  <headerFooter alignWithMargins="0">
    <oddHeader>&amp;L                                  Intézmény neve:   Pázmány Péter Katolikus Egyetem Jog- és Államtudományi Kar
                                  Címe:  1088 Budapest,  Szentkirályi u. 28-30.
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Katolikus Karitász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Török Bernadett</dc:creator>
  <cp:keywords/>
  <dc:description/>
  <cp:lastModifiedBy>EBFT</cp:lastModifiedBy>
  <cp:lastPrinted>2008-04-04T14:25:41Z</cp:lastPrinted>
  <dcterms:created xsi:type="dcterms:W3CDTF">2005-11-04T12:44:51Z</dcterms:created>
  <dcterms:modified xsi:type="dcterms:W3CDTF">2008-04-05T16:00:34Z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-1187906377</vt:i4>
  </property>
  <property fmtid="{D5CDD505-2E9C-101B-9397-08002B2CF9AE}" pid="3" name="_EmailSubject">
    <vt:lpwstr>költségvetés 2007</vt:lpwstr>
  </property>
  <property fmtid="{D5CDD505-2E9C-101B-9397-08002B2CF9AE}" pid="4" name="_AuthorEmail">
    <vt:lpwstr>roka.miklos@ppke.hu</vt:lpwstr>
  </property>
  <property fmtid="{D5CDD505-2E9C-101B-9397-08002B2CF9AE}" pid="5" name="_AuthorEmailDisplayName">
    <vt:lpwstr>Róka Miklós</vt:lpwstr>
  </property>
  <property fmtid="{D5CDD505-2E9C-101B-9397-08002B2CF9AE}" pid="6" name="_ReviewingToolsShownOnce">
    <vt:lpwstr/>
  </property>
</Properties>
</file>